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48" windowWidth="15576" windowHeight="7368"/>
  </bookViews>
  <sheets>
    <sheet name="Annexure A1" sheetId="2" r:id="rId1"/>
  </sheets>
  <definedNames>
    <definedName name="_xlnm.Print_Area" localSheetId="0">'Annexure A1'!$A$1:$X$23</definedName>
  </definedNames>
  <calcPr calcId="145621"/>
</workbook>
</file>

<file path=xl/calcChain.xml><?xml version="1.0" encoding="utf-8"?>
<calcChain xmlns="http://schemas.openxmlformats.org/spreadsheetml/2006/main">
  <c r="G14" i="2" l="1"/>
  <c r="G10" i="2"/>
  <c r="G7" i="2"/>
  <c r="G6" i="2"/>
  <c r="G3" i="2"/>
  <c r="V10" i="2"/>
  <c r="X7" i="2"/>
  <c r="J22" i="2"/>
  <c r="K22" i="2"/>
  <c r="L22" i="2"/>
  <c r="U22" i="2"/>
  <c r="I22" i="2"/>
  <c r="V21" i="2"/>
  <c r="T21" i="2"/>
  <c r="R21" i="2"/>
  <c r="P21" i="2"/>
  <c r="N21" i="2"/>
  <c r="W20" i="2"/>
  <c r="T20" i="2"/>
  <c r="R20" i="2"/>
  <c r="P20" i="2"/>
  <c r="N20" i="2"/>
  <c r="X19" i="2"/>
  <c r="T19" i="2"/>
  <c r="R19" i="2"/>
  <c r="P19" i="2"/>
  <c r="N19" i="2"/>
  <c r="V18" i="2"/>
  <c r="T18" i="2"/>
  <c r="R18" i="2"/>
  <c r="P18" i="2"/>
  <c r="N18" i="2"/>
  <c r="W17" i="2"/>
  <c r="T17" i="2"/>
  <c r="R17" i="2"/>
  <c r="P17" i="2"/>
  <c r="N17" i="2"/>
  <c r="W16" i="2"/>
  <c r="T16" i="2"/>
  <c r="R16" i="2"/>
  <c r="P16" i="2"/>
  <c r="N16" i="2"/>
  <c r="V15" i="2"/>
  <c r="T15" i="2"/>
  <c r="R15" i="2"/>
  <c r="P15" i="2"/>
  <c r="N15" i="2"/>
  <c r="W14" i="2"/>
  <c r="T14" i="2"/>
  <c r="R14" i="2"/>
  <c r="P14" i="2"/>
  <c r="N14" i="2"/>
  <c r="V13" i="2"/>
  <c r="T13" i="2"/>
  <c r="R13" i="2"/>
  <c r="P13" i="2"/>
  <c r="N13" i="2"/>
  <c r="W12" i="2"/>
  <c r="T12" i="2"/>
  <c r="R12" i="2"/>
  <c r="P12" i="2"/>
  <c r="N12" i="2"/>
  <c r="V11" i="2"/>
  <c r="T11" i="2"/>
  <c r="R11" i="2"/>
  <c r="P11" i="2"/>
  <c r="N11" i="2"/>
  <c r="T10" i="2"/>
  <c r="R10" i="2"/>
  <c r="P10" i="2"/>
  <c r="N10" i="2"/>
  <c r="W9" i="2"/>
  <c r="T9" i="2"/>
  <c r="R9" i="2"/>
  <c r="P9" i="2"/>
  <c r="N9" i="2"/>
  <c r="W8" i="2"/>
  <c r="T8" i="2"/>
  <c r="R8" i="2"/>
  <c r="P8" i="2"/>
  <c r="N8" i="2"/>
  <c r="T7" i="2"/>
  <c r="R7" i="2"/>
  <c r="P7" i="2"/>
  <c r="N7" i="2"/>
  <c r="X6" i="2"/>
  <c r="T6" i="2"/>
  <c r="R6" i="2"/>
  <c r="P6" i="2"/>
  <c r="N6" i="2"/>
  <c r="X5" i="2"/>
  <c r="T5" i="2"/>
  <c r="R5" i="2"/>
  <c r="P5" i="2"/>
  <c r="N5" i="2"/>
  <c r="W4" i="2"/>
  <c r="T4" i="2"/>
  <c r="R4" i="2"/>
  <c r="P4" i="2"/>
  <c r="N4" i="2"/>
  <c r="V3" i="2"/>
  <c r="T3" i="2"/>
  <c r="R3" i="2"/>
  <c r="P3" i="2"/>
  <c r="N3" i="2"/>
  <c r="R22" i="2" l="1"/>
  <c r="Q22" i="2" s="1"/>
  <c r="X22" i="2"/>
  <c r="X23" i="2" s="1"/>
  <c r="W22" i="2"/>
  <c r="W23" i="2" s="1"/>
  <c r="P22" i="2"/>
  <c r="O22" i="2" s="1"/>
  <c r="N22" i="2"/>
  <c r="M22" i="2" s="1"/>
  <c r="T22" i="2"/>
  <c r="S22" i="2" s="1"/>
  <c r="V22" i="2"/>
  <c r="V23" i="2" s="1"/>
</calcChain>
</file>

<file path=xl/sharedStrings.xml><?xml version="1.0" encoding="utf-8"?>
<sst xmlns="http://schemas.openxmlformats.org/spreadsheetml/2006/main" count="190" uniqueCount="119">
  <si>
    <t>Vote Number</t>
  </si>
  <si>
    <t>SCM Process</t>
  </si>
  <si>
    <t xml:space="preserve">Project Description </t>
  </si>
  <si>
    <t>Date Awarded</t>
  </si>
  <si>
    <t xml:space="preserve">Service Providers </t>
  </si>
  <si>
    <t>Order Date</t>
  </si>
  <si>
    <t>Order No.</t>
  </si>
  <si>
    <t>Amount Including VAT</t>
  </si>
  <si>
    <t>% HDI</t>
  </si>
  <si>
    <t>HDI Amount</t>
  </si>
  <si>
    <t>Women Amount</t>
  </si>
  <si>
    <t>Youth Amount</t>
  </si>
  <si>
    <t>Disabled Amount</t>
  </si>
  <si>
    <t>Waterberg</t>
  </si>
  <si>
    <t>Limpopo</t>
  </si>
  <si>
    <t>National</t>
  </si>
  <si>
    <t>'MC003       015199</t>
  </si>
  <si>
    <t>20/09/2012</t>
  </si>
  <si>
    <t>CSSS</t>
  </si>
  <si>
    <t>'MC006       015174</t>
  </si>
  <si>
    <t>OPEN TENDER</t>
  </si>
  <si>
    <t>31/08/2012</t>
  </si>
  <si>
    <t>'01675 BADIREDI TRAVEL CC</t>
  </si>
  <si>
    <t>EMO</t>
  </si>
  <si>
    <t>Bendor Park (Limpopo)</t>
  </si>
  <si>
    <t>'MC004       015174</t>
  </si>
  <si>
    <t xml:space="preserve">CONFERENCE VENUE FOR TOURISM AND HOSPITALITY CAREER EXPO  </t>
  </si>
  <si>
    <t>'00203 WEESGERUS HOLIDAY RESORT</t>
  </si>
  <si>
    <t>'000817</t>
  </si>
  <si>
    <t>PED</t>
  </si>
  <si>
    <t>Modimolle (Waterberg)</t>
  </si>
  <si>
    <t>'MC003       015151</t>
  </si>
  <si>
    <t>ACCOMMODATION FOR P NEKHALALE AND P KAU ATTENDING GOVERMENT T</t>
  </si>
  <si>
    <t>13/09/2012</t>
  </si>
  <si>
    <t>'001009</t>
  </si>
  <si>
    <t>'MC001       015126</t>
  </si>
  <si>
    <t xml:space="preserve">Registration fee for MV LetsoaloK BaloyiN LaubscherD </t>
  </si>
  <si>
    <t>19/09/2012</t>
  </si>
  <si>
    <t>'00220 IMFO</t>
  </si>
  <si>
    <t>'001022</t>
  </si>
  <si>
    <t>BTO</t>
  </si>
  <si>
    <t>Kempton Park (National)</t>
  </si>
  <si>
    <t>'MC005       015174</t>
  </si>
  <si>
    <t xml:space="preserve">591M PALISADE FENCE  </t>
  </si>
  <si>
    <t>'02595 ROBOTICS STEEL WORKS</t>
  </si>
  <si>
    <t>'000975</t>
  </si>
  <si>
    <t>ID</t>
  </si>
  <si>
    <t>Centurion (National)</t>
  </si>
  <si>
    <t>'MC002       015154</t>
  </si>
  <si>
    <t xml:space="preserve">PROFFESSIONAL FEE-AFS INTERPRETATION WORKSHOP  </t>
  </si>
  <si>
    <t>'02069 DUCHARME CONSULTING (PTY) LTD</t>
  </si>
  <si>
    <t>'001004</t>
  </si>
  <si>
    <t>OMM</t>
  </si>
  <si>
    <t>'MC009       015208</t>
  </si>
  <si>
    <t>24/07/2012</t>
  </si>
  <si>
    <t>'000834</t>
  </si>
  <si>
    <t>'MC009       015151</t>
  </si>
  <si>
    <t>'MC003       015174</t>
  </si>
  <si>
    <t>SUPPLY AND DELIVERY OF OFFICE FURNIT</t>
  </si>
  <si>
    <t>'01023 MANARE LEGODI CONSTRUCTION CC</t>
  </si>
  <si>
    <t>'000982</t>
  </si>
  <si>
    <t>21/08/2012</t>
  </si>
  <si>
    <t>'00049 ELEPHANT SPRINGS HOTEL</t>
  </si>
  <si>
    <t>'000916</t>
  </si>
  <si>
    <t>Bela-Bela (Waterberg)</t>
  </si>
  <si>
    <t>'000867</t>
  </si>
  <si>
    <t>'MC007       015190</t>
  </si>
  <si>
    <t>28/08/2012</t>
  </si>
  <si>
    <t>'19246 MMUSI-SEDUMA CONSTRUCTION</t>
  </si>
  <si>
    <t>'000940</t>
  </si>
  <si>
    <t>SDCS</t>
  </si>
  <si>
    <t>Mahwereleng (Waterberg)</t>
  </si>
  <si>
    <t xml:space="preserve">ACCOMMODATION FOR OFFICIALS ATTENDING WORKSHOP  </t>
  </si>
  <si>
    <t>'000778</t>
  </si>
  <si>
    <t>'MC002       015197</t>
  </si>
  <si>
    <t xml:space="preserve">PRINTING OF 400 X SDBIP  </t>
  </si>
  <si>
    <t>'00103 E SMART NETWORKS t/h DYNASTY</t>
  </si>
  <si>
    <t>'000969</t>
  </si>
  <si>
    <t>Mokopane (Waterberg)</t>
  </si>
  <si>
    <t>'MC009       015127</t>
  </si>
  <si>
    <t>CONFERENCE VENUE AND ACCOMMODATIO</t>
  </si>
  <si>
    <t>18/09/2012</t>
  </si>
  <si>
    <t>'001015</t>
  </si>
  <si>
    <t xml:space="preserve">SUPPLY OF ICT EQUIPMENT  </t>
  </si>
  <si>
    <t>'21037 CHM VUWANI COMPUTER SOLUTIONS</t>
  </si>
  <si>
    <t>'000816</t>
  </si>
  <si>
    <t>Polokwane (Limpopo)</t>
  </si>
  <si>
    <t xml:space="preserve">STAND DESIGN-GETAWAY SHOW 2012  </t>
  </si>
  <si>
    <t>'000944</t>
  </si>
  <si>
    <t>SUPPLY AND DELIVER</t>
  </si>
  <si>
    <t>26/09/2012</t>
  </si>
  <si>
    <t>'21132 INFORMATION TECHNOLOGY NETWORK</t>
  </si>
  <si>
    <t>'001029</t>
  </si>
  <si>
    <t>Silver Lakes (National)</t>
  </si>
  <si>
    <t>'000942</t>
  </si>
  <si>
    <t>31/07/2012</t>
  </si>
  <si>
    <t>'02426 PHERA TRADING CC</t>
  </si>
  <si>
    <t>'000859</t>
  </si>
  <si>
    <t>#</t>
  </si>
  <si>
    <t>LIMITED BIDDING</t>
  </si>
  <si>
    <t>SUPPLY AND DELIVER IT EQUIPMENTS</t>
  </si>
  <si>
    <t>GRANT TOTAL 1ST QUARTER</t>
  </si>
  <si>
    <t>ANNEXURE A 1 - empowerment points for 2012/2013 awards from R30,000 to R200,000 as at 30 September 2012</t>
  </si>
  <si>
    <t>Dpt</t>
  </si>
  <si>
    <t>% disabled</t>
  </si>
  <si>
    <t>Quotes</t>
  </si>
  <si>
    <t>ACCOMMODATION AND CONFERENCE PACKAGE FOR HEALTH</t>
  </si>
  <si>
    <t>SUPPLY AND DELIVERY OF OFFICE FURNITure</t>
  </si>
  <si>
    <t>CONFERENCE VENUE - GAME DRIVE AND SPIN BOAT SIDE-WOMEN'SDAY CELEBRATION</t>
  </si>
  <si>
    <t>ACCOMMODATION &amp; CONFERENCE VENUE FOR INDUCTION</t>
  </si>
  <si>
    <t xml:space="preserve">Marque tent chairs and sound system  </t>
  </si>
  <si>
    <t>ACCOMMODATION AND CAR RENTAL-KGATLENG DISTRICT MUNICIPAlity</t>
  </si>
  <si>
    <t>6 X TENTS, 1X MARQUEE TENT, 50X ROUND TABLES AND 2500 X PLASTIC Chairs</t>
  </si>
  <si>
    <t>00592 MASELLO NGOAKO &amp; ASSOCIATES</t>
  </si>
  <si>
    <t>Health</t>
  </si>
  <si>
    <t>% women</t>
  </si>
  <si>
    <t>% youth</t>
  </si>
  <si>
    <t>% LOCALITY</t>
  </si>
  <si>
    <t>Amount Excl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</si>
</sst>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7" formatCode="_(* #,##0_);_(* \(#,##0\);_(* &quot;-&quot;??_);_(@_)"/>
    <numFmt numFmtId="169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left" wrapText="1"/>
    </xf>
    <xf numFmtId="9" fontId="3" fillId="0" borderId="3" xfId="0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2" xfId="1" applyNumberFormat="1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left" vertical="center" wrapText="1"/>
    </xf>
    <xf numFmtId="165" fontId="3" fillId="0" borderId="0" xfId="0" applyNumberFormat="1" applyFont="1" applyFill="1" applyAlignment="1">
      <alignment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65" fontId="3" fillId="0" borderId="4" xfId="1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vertical="center" wrapText="1"/>
    </xf>
    <xf numFmtId="167" fontId="3" fillId="0" borderId="4" xfId="0" applyNumberFormat="1" applyFont="1" applyFill="1" applyBorder="1" applyAlignment="1">
      <alignment horizontal="left" vertical="center" wrapText="1"/>
    </xf>
    <xf numFmtId="167" fontId="3" fillId="0" borderId="3" xfId="0" applyNumberFormat="1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Alignment="1">
      <alignment horizontal="left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5" fillId="0" borderId="2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vertical="center" wrapText="1"/>
    </xf>
    <xf numFmtId="167" fontId="3" fillId="0" borderId="2" xfId="1" applyNumberFormat="1" applyFont="1" applyFill="1" applyBorder="1" applyAlignment="1">
      <alignment vertical="center" wrapText="1"/>
    </xf>
    <xf numFmtId="167" fontId="3" fillId="0" borderId="4" xfId="1" applyNumberFormat="1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wrapText="1"/>
    </xf>
    <xf numFmtId="167" fontId="3" fillId="0" borderId="0" xfId="1" applyNumberFormat="1" applyFont="1" applyFill="1" applyAlignment="1">
      <alignment wrapText="1"/>
    </xf>
    <xf numFmtId="169" fontId="5" fillId="0" borderId="2" xfId="4" applyNumberFormat="1" applyFont="1" applyFill="1" applyBorder="1" applyAlignment="1">
      <alignment horizontal="center" vertical="center" wrapText="1"/>
    </xf>
    <xf numFmtId="169" fontId="3" fillId="2" borderId="2" xfId="4" applyNumberFormat="1" applyFont="1" applyFill="1" applyBorder="1" applyAlignment="1">
      <alignment vertical="center" wrapText="1"/>
    </xf>
    <xf numFmtId="169" fontId="3" fillId="0" borderId="2" xfId="4" applyNumberFormat="1" applyFont="1" applyFill="1" applyBorder="1" applyAlignment="1">
      <alignment vertical="center" wrapText="1"/>
    </xf>
    <xf numFmtId="169" fontId="3" fillId="0" borderId="4" xfId="4" applyNumberFormat="1" applyFont="1" applyFill="1" applyBorder="1" applyAlignment="1">
      <alignment vertical="center" wrapText="1"/>
    </xf>
    <xf numFmtId="169" fontId="3" fillId="0" borderId="3" xfId="4" applyNumberFormat="1" applyFont="1" applyFill="1" applyBorder="1" applyAlignment="1">
      <alignment vertical="center" wrapText="1"/>
    </xf>
    <xf numFmtId="169" fontId="3" fillId="0" borderId="0" xfId="4" applyNumberFormat="1" applyFont="1" applyFill="1" applyBorder="1" applyAlignment="1">
      <alignment wrapText="1"/>
    </xf>
    <xf numFmtId="169" fontId="3" fillId="0" borderId="0" xfId="4" applyNumberFormat="1" applyFont="1" applyFill="1" applyAlignment="1">
      <alignment wrapText="1"/>
    </xf>
    <xf numFmtId="9" fontId="6" fillId="0" borderId="2" xfId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 wrapText="1"/>
    </xf>
    <xf numFmtId="9" fontId="3" fillId="0" borderId="4" xfId="1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wrapText="1"/>
    </xf>
    <xf numFmtId="9" fontId="3" fillId="0" borderId="0" xfId="1" applyFont="1" applyFill="1" applyAlignment="1">
      <alignment horizontal="center" wrapText="1"/>
    </xf>
    <xf numFmtId="9" fontId="3" fillId="2" borderId="2" xfId="1" applyNumberFormat="1" applyFont="1" applyFill="1" applyBorder="1" applyAlignment="1">
      <alignment horizontal="center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0" borderId="4" xfId="1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wrapText="1"/>
    </xf>
    <xf numFmtId="9" fontId="3" fillId="0" borderId="0" xfId="1" applyNumberFormat="1" applyFont="1" applyFill="1" applyAlignment="1">
      <alignment horizontal="center" wrapText="1"/>
    </xf>
    <xf numFmtId="167" fontId="3" fillId="0" borderId="2" xfId="0" applyNumberFormat="1" applyFont="1" applyFill="1" applyBorder="1" applyAlignment="1">
      <alignment vertical="center" wrapText="1"/>
    </xf>
    <xf numFmtId="167" fontId="3" fillId="0" borderId="4" xfId="0" applyNumberFormat="1" applyFont="1" applyFill="1" applyBorder="1" applyAlignment="1">
      <alignment vertical="center" wrapText="1"/>
    </xf>
    <xf numFmtId="165" fontId="3" fillId="0" borderId="2" xfId="0" quotePrefix="1" applyNumberFormat="1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Comma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view="pageBreakPreview" topLeftCell="H1" zoomScaleSheetLayoutView="100" workbookViewId="0">
      <selection activeCell="I3" sqref="I3"/>
    </sheetView>
  </sheetViews>
  <sheetFormatPr defaultColWidth="9.109375" defaultRowHeight="35.1" customHeight="1" x14ac:dyDescent="0.3"/>
  <cols>
    <col min="1" max="1" width="3.88671875" style="5" bestFit="1" customWidth="1"/>
    <col min="2" max="2" width="9" style="6" customWidth="1"/>
    <col min="3" max="3" width="9.88671875" style="6" customWidth="1"/>
    <col min="4" max="4" width="31.44140625" style="6" customWidth="1"/>
    <col min="5" max="5" width="11.33203125" style="6" customWidth="1"/>
    <col min="6" max="6" width="20.33203125" style="6" customWidth="1"/>
    <col min="7" max="7" width="11" style="6" bestFit="1" customWidth="1"/>
    <col min="8" max="8" width="8.109375" style="38" customWidth="1"/>
    <col min="9" max="9" width="9.88671875" style="45" customWidth="1"/>
    <col min="10" max="10" width="13.109375" style="6" hidden="1" customWidth="1"/>
    <col min="11" max="11" width="0" style="6" hidden="1" customWidth="1"/>
    <col min="12" max="12" width="7.21875" style="38" customWidth="1"/>
    <col min="13" max="13" width="6.33203125" style="76" customWidth="1"/>
    <col min="14" max="14" width="10.21875" style="54" customWidth="1"/>
    <col min="15" max="15" width="7.33203125" style="76" bestFit="1" customWidth="1"/>
    <col min="16" max="16" width="9.21875" style="54" customWidth="1"/>
    <col min="17" max="17" width="7.21875" style="76" customWidth="1"/>
    <col min="18" max="18" width="8.6640625" style="61" customWidth="1"/>
    <col min="19" max="19" width="7.5546875" style="68" bestFit="1" customWidth="1"/>
    <col min="20" max="20" width="8.21875" style="1" bestFit="1" customWidth="1"/>
    <col min="21" max="21" width="14.6640625" style="1" customWidth="1"/>
    <col min="22" max="22" width="10.33203125" style="1" customWidth="1"/>
    <col min="23" max="23" width="8.88671875" style="1" bestFit="1" customWidth="1"/>
    <col min="24" max="24" width="8.5546875" style="1" bestFit="1" customWidth="1"/>
    <col min="25" max="16384" width="9.109375" style="1"/>
  </cols>
  <sheetData>
    <row r="1" spans="1:24" s="12" customFormat="1" ht="21" customHeight="1" x14ac:dyDescent="0.3">
      <c r="A1" s="11" t="s">
        <v>102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4" s="14" customFormat="1" ht="39.6" customHeight="1" x14ac:dyDescent="0.3">
      <c r="A2" s="13" t="s">
        <v>98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5" t="s">
        <v>5</v>
      </c>
      <c r="H2" s="14" t="s">
        <v>6</v>
      </c>
      <c r="I2" s="39" t="s">
        <v>118</v>
      </c>
      <c r="J2" s="14" t="s">
        <v>7</v>
      </c>
      <c r="L2" s="46" t="s">
        <v>103</v>
      </c>
      <c r="M2" s="16" t="s">
        <v>8</v>
      </c>
      <c r="N2" s="48" t="s">
        <v>9</v>
      </c>
      <c r="O2" s="16" t="s">
        <v>115</v>
      </c>
      <c r="P2" s="48" t="s">
        <v>10</v>
      </c>
      <c r="Q2" s="16" t="s">
        <v>116</v>
      </c>
      <c r="R2" s="55" t="s">
        <v>11</v>
      </c>
      <c r="S2" s="62" t="s">
        <v>104</v>
      </c>
      <c r="T2" s="80" t="s">
        <v>12</v>
      </c>
      <c r="U2" s="14" t="s">
        <v>117</v>
      </c>
      <c r="V2" s="14" t="s">
        <v>13</v>
      </c>
      <c r="W2" s="14" t="s">
        <v>14</v>
      </c>
      <c r="X2" s="14" t="s">
        <v>15</v>
      </c>
    </row>
    <row r="3" spans="1:24" s="20" customFormat="1" ht="35.1" customHeight="1" x14ac:dyDescent="0.3">
      <c r="A3" s="17">
        <v>1</v>
      </c>
      <c r="B3" s="18" t="s">
        <v>25</v>
      </c>
      <c r="C3" s="18" t="s">
        <v>105</v>
      </c>
      <c r="D3" s="18" t="s">
        <v>26</v>
      </c>
      <c r="E3" s="18" t="s">
        <v>17</v>
      </c>
      <c r="F3" s="18" t="s">
        <v>27</v>
      </c>
      <c r="G3" s="18" t="str">
        <f>E3</f>
        <v>20/09/2012</v>
      </c>
      <c r="H3" s="34" t="s">
        <v>28</v>
      </c>
      <c r="I3" s="40">
        <v>30000</v>
      </c>
      <c r="J3" s="18">
        <v>30000</v>
      </c>
      <c r="K3" s="18"/>
      <c r="L3" s="34" t="s">
        <v>29</v>
      </c>
      <c r="M3" s="69"/>
      <c r="N3" s="49">
        <f t="shared" ref="N3:N21" si="0">I3*M3</f>
        <v>0</v>
      </c>
      <c r="O3" s="69"/>
      <c r="P3" s="49">
        <f t="shared" ref="P3:P21" si="1">I3*O3</f>
        <v>0</v>
      </c>
      <c r="Q3" s="69"/>
      <c r="R3" s="56">
        <f t="shared" ref="R3:R21" si="2">I3*Q3</f>
        <v>0</v>
      </c>
      <c r="S3" s="63"/>
      <c r="T3" s="19">
        <f t="shared" ref="T3:T21" si="3">I3*S3</f>
        <v>0</v>
      </c>
      <c r="U3" s="20" t="s">
        <v>30</v>
      </c>
      <c r="V3" s="77">
        <f>I3</f>
        <v>30000</v>
      </c>
      <c r="W3" s="77">
        <v>0</v>
      </c>
      <c r="X3" s="77">
        <v>0</v>
      </c>
    </row>
    <row r="4" spans="1:24" s="20" customFormat="1" ht="45.6" customHeight="1" x14ac:dyDescent="0.3">
      <c r="A4" s="17">
        <v>2</v>
      </c>
      <c r="B4" s="21" t="s">
        <v>31</v>
      </c>
      <c r="C4" s="18" t="s">
        <v>20</v>
      </c>
      <c r="D4" s="21" t="s">
        <v>32</v>
      </c>
      <c r="E4" s="21" t="s">
        <v>33</v>
      </c>
      <c r="F4" s="21" t="s">
        <v>22</v>
      </c>
      <c r="G4" s="21" t="s">
        <v>33</v>
      </c>
      <c r="H4" s="35" t="s">
        <v>34</v>
      </c>
      <c r="I4" s="41">
        <v>30122.75</v>
      </c>
      <c r="J4" s="21">
        <v>34339.94</v>
      </c>
      <c r="K4" s="21" t="s">
        <v>32</v>
      </c>
      <c r="L4" s="35" t="s">
        <v>18</v>
      </c>
      <c r="M4" s="70">
        <v>1</v>
      </c>
      <c r="N4" s="50">
        <f t="shared" si="0"/>
        <v>30122.75</v>
      </c>
      <c r="O4" s="70">
        <v>1</v>
      </c>
      <c r="P4" s="50">
        <f t="shared" si="1"/>
        <v>30122.75</v>
      </c>
      <c r="Q4" s="70">
        <v>0</v>
      </c>
      <c r="R4" s="57">
        <f t="shared" si="2"/>
        <v>0</v>
      </c>
      <c r="S4" s="64">
        <v>0</v>
      </c>
      <c r="T4" s="22">
        <f t="shared" si="3"/>
        <v>0</v>
      </c>
      <c r="U4" s="20" t="s">
        <v>24</v>
      </c>
      <c r="V4" s="77">
        <v>0</v>
      </c>
      <c r="W4" s="77">
        <f>I4</f>
        <v>30122.75</v>
      </c>
      <c r="X4" s="77">
        <v>0</v>
      </c>
    </row>
    <row r="5" spans="1:24" s="20" customFormat="1" ht="35.1" customHeight="1" x14ac:dyDescent="0.3">
      <c r="A5" s="17">
        <v>3</v>
      </c>
      <c r="B5" s="21" t="s">
        <v>35</v>
      </c>
      <c r="C5" s="21" t="s">
        <v>99</v>
      </c>
      <c r="D5" s="21" t="s">
        <v>36</v>
      </c>
      <c r="E5" s="21" t="s">
        <v>37</v>
      </c>
      <c r="F5" s="21" t="s">
        <v>38</v>
      </c>
      <c r="G5" s="21" t="s">
        <v>37</v>
      </c>
      <c r="H5" s="35" t="s">
        <v>39</v>
      </c>
      <c r="I5" s="41">
        <v>30789.48</v>
      </c>
      <c r="J5" s="21">
        <v>35100</v>
      </c>
      <c r="K5" s="21" t="s">
        <v>36</v>
      </c>
      <c r="L5" s="35" t="s">
        <v>40</v>
      </c>
      <c r="M5" s="70">
        <v>0</v>
      </c>
      <c r="N5" s="50">
        <f t="shared" si="0"/>
        <v>0</v>
      </c>
      <c r="O5" s="70">
        <v>0</v>
      </c>
      <c r="P5" s="50">
        <f t="shared" si="1"/>
        <v>0</v>
      </c>
      <c r="Q5" s="70">
        <v>0</v>
      </c>
      <c r="R5" s="57">
        <f t="shared" si="2"/>
        <v>0</v>
      </c>
      <c r="S5" s="64">
        <v>0</v>
      </c>
      <c r="T5" s="22">
        <f t="shared" si="3"/>
        <v>0</v>
      </c>
      <c r="U5" s="20" t="s">
        <v>41</v>
      </c>
      <c r="V5" s="77">
        <v>0</v>
      </c>
      <c r="W5" s="77">
        <v>0</v>
      </c>
      <c r="X5" s="77">
        <f>I5</f>
        <v>30789.48</v>
      </c>
    </row>
    <row r="6" spans="1:24" s="20" customFormat="1" ht="43.2" x14ac:dyDescent="0.3">
      <c r="A6" s="17">
        <v>4</v>
      </c>
      <c r="B6" s="21" t="s">
        <v>42</v>
      </c>
      <c r="C6" s="21" t="s">
        <v>99</v>
      </c>
      <c r="D6" s="21" t="s">
        <v>43</v>
      </c>
      <c r="E6" s="23">
        <v>41008</v>
      </c>
      <c r="F6" s="21" t="s">
        <v>44</v>
      </c>
      <c r="G6" s="23">
        <f>E6</f>
        <v>41008</v>
      </c>
      <c r="H6" s="35" t="s">
        <v>45</v>
      </c>
      <c r="I6" s="41">
        <v>31356.5</v>
      </c>
      <c r="J6" s="21">
        <v>35746.410000000003</v>
      </c>
      <c r="K6" s="21" t="s">
        <v>43</v>
      </c>
      <c r="L6" s="35" t="s">
        <v>46</v>
      </c>
      <c r="M6" s="71">
        <v>0</v>
      </c>
      <c r="N6" s="50">
        <f t="shared" si="0"/>
        <v>0</v>
      </c>
      <c r="O6" s="71">
        <v>0</v>
      </c>
      <c r="P6" s="50">
        <f t="shared" si="1"/>
        <v>0</v>
      </c>
      <c r="Q6" s="71">
        <v>0</v>
      </c>
      <c r="R6" s="57">
        <f t="shared" si="2"/>
        <v>0</v>
      </c>
      <c r="S6" s="64">
        <v>0</v>
      </c>
      <c r="T6" s="22">
        <f t="shared" si="3"/>
        <v>0</v>
      </c>
      <c r="U6" s="20" t="s">
        <v>47</v>
      </c>
      <c r="V6" s="77">
        <v>0</v>
      </c>
      <c r="W6" s="77">
        <v>0</v>
      </c>
      <c r="X6" s="77">
        <f>I6</f>
        <v>31356.5</v>
      </c>
    </row>
    <row r="7" spans="1:24" s="20" customFormat="1" ht="35.1" customHeight="1" x14ac:dyDescent="0.3">
      <c r="A7" s="17">
        <v>5</v>
      </c>
      <c r="B7" s="21" t="s">
        <v>48</v>
      </c>
      <c r="C7" s="21" t="s">
        <v>99</v>
      </c>
      <c r="D7" s="21" t="s">
        <v>49</v>
      </c>
      <c r="E7" s="23">
        <v>41252</v>
      </c>
      <c r="F7" s="21" t="s">
        <v>50</v>
      </c>
      <c r="G7" s="23">
        <f>E7</f>
        <v>41252</v>
      </c>
      <c r="H7" s="35" t="s">
        <v>51</v>
      </c>
      <c r="I7" s="41">
        <v>31650</v>
      </c>
      <c r="J7" s="21">
        <v>35682</v>
      </c>
      <c r="K7" s="21" t="s">
        <v>49</v>
      </c>
      <c r="L7" s="35" t="s">
        <v>52</v>
      </c>
      <c r="M7" s="72"/>
      <c r="N7" s="49">
        <f t="shared" si="0"/>
        <v>0</v>
      </c>
      <c r="O7" s="72"/>
      <c r="P7" s="49">
        <f t="shared" si="1"/>
        <v>0</v>
      </c>
      <c r="Q7" s="72"/>
      <c r="R7" s="56">
        <f t="shared" si="2"/>
        <v>0</v>
      </c>
      <c r="S7" s="63"/>
      <c r="T7" s="19">
        <f t="shared" si="3"/>
        <v>0</v>
      </c>
      <c r="U7" s="20" t="s">
        <v>15</v>
      </c>
      <c r="V7" s="77">
        <v>0</v>
      </c>
      <c r="W7" s="77">
        <v>0</v>
      </c>
      <c r="X7" s="77">
        <f>I7</f>
        <v>31650</v>
      </c>
    </row>
    <row r="8" spans="1:24" s="24" customFormat="1" ht="33" customHeight="1" x14ac:dyDescent="0.3">
      <c r="A8" s="17">
        <v>6</v>
      </c>
      <c r="B8" s="18" t="s">
        <v>53</v>
      </c>
      <c r="C8" s="18" t="s">
        <v>20</v>
      </c>
      <c r="D8" s="18" t="s">
        <v>106</v>
      </c>
      <c r="E8" s="18" t="s">
        <v>54</v>
      </c>
      <c r="F8" s="18" t="s">
        <v>22</v>
      </c>
      <c r="G8" s="18" t="s">
        <v>54</v>
      </c>
      <c r="H8" s="34" t="s">
        <v>55</v>
      </c>
      <c r="I8" s="40">
        <v>35479.78</v>
      </c>
      <c r="J8" s="18">
        <v>40446.949999999997</v>
      </c>
      <c r="K8" s="18"/>
      <c r="L8" s="34" t="s">
        <v>114</v>
      </c>
      <c r="M8" s="70">
        <v>1</v>
      </c>
      <c r="N8" s="50">
        <f t="shared" si="0"/>
        <v>35479.78</v>
      </c>
      <c r="O8" s="70">
        <v>1</v>
      </c>
      <c r="P8" s="50">
        <f t="shared" si="1"/>
        <v>35479.78</v>
      </c>
      <c r="Q8" s="70">
        <v>0</v>
      </c>
      <c r="R8" s="57">
        <f t="shared" si="2"/>
        <v>0</v>
      </c>
      <c r="S8" s="64">
        <v>0</v>
      </c>
      <c r="T8" s="22">
        <f t="shared" si="3"/>
        <v>0</v>
      </c>
      <c r="U8" s="20" t="s">
        <v>24</v>
      </c>
      <c r="V8" s="77">
        <v>0</v>
      </c>
      <c r="W8" s="77">
        <f>I8</f>
        <v>35479.78</v>
      </c>
      <c r="X8" s="77">
        <v>0</v>
      </c>
    </row>
    <row r="9" spans="1:24" s="24" customFormat="1" ht="36" customHeight="1" x14ac:dyDescent="0.3">
      <c r="A9" s="17">
        <v>7</v>
      </c>
      <c r="B9" s="18" t="s">
        <v>56</v>
      </c>
      <c r="C9" s="18" t="s">
        <v>20</v>
      </c>
      <c r="D9" s="18" t="s">
        <v>106</v>
      </c>
      <c r="E9" s="18" t="s">
        <v>54</v>
      </c>
      <c r="F9" s="18" t="s">
        <v>22</v>
      </c>
      <c r="G9" s="18" t="s">
        <v>54</v>
      </c>
      <c r="H9" s="34" t="s">
        <v>55</v>
      </c>
      <c r="I9" s="40">
        <v>40095</v>
      </c>
      <c r="J9" s="18">
        <v>45708.3</v>
      </c>
      <c r="K9" s="18"/>
      <c r="L9" s="34" t="s">
        <v>114</v>
      </c>
      <c r="M9" s="70">
        <v>1</v>
      </c>
      <c r="N9" s="50">
        <f t="shared" si="0"/>
        <v>40095</v>
      </c>
      <c r="O9" s="70">
        <v>1</v>
      </c>
      <c r="P9" s="50">
        <f t="shared" si="1"/>
        <v>40095</v>
      </c>
      <c r="Q9" s="70">
        <v>0</v>
      </c>
      <c r="R9" s="57">
        <f t="shared" si="2"/>
        <v>0</v>
      </c>
      <c r="S9" s="64">
        <v>0</v>
      </c>
      <c r="T9" s="22">
        <f t="shared" si="3"/>
        <v>0</v>
      </c>
      <c r="U9" s="20" t="s">
        <v>24</v>
      </c>
      <c r="V9" s="77">
        <v>0</v>
      </c>
      <c r="W9" s="77">
        <f>I9</f>
        <v>40095</v>
      </c>
      <c r="X9" s="77">
        <v>0</v>
      </c>
    </row>
    <row r="10" spans="1:24" s="24" customFormat="1" ht="40.799999999999997" customHeight="1" x14ac:dyDescent="0.3">
      <c r="A10" s="17">
        <v>8</v>
      </c>
      <c r="B10" s="21" t="s">
        <v>57</v>
      </c>
      <c r="C10" s="18" t="s">
        <v>105</v>
      </c>
      <c r="D10" s="21" t="s">
        <v>107</v>
      </c>
      <c r="E10" s="23">
        <v>41038</v>
      </c>
      <c r="F10" s="21" t="s">
        <v>59</v>
      </c>
      <c r="G10" s="23">
        <f>E10</f>
        <v>41038</v>
      </c>
      <c r="H10" s="35" t="s">
        <v>60</v>
      </c>
      <c r="I10" s="41">
        <v>44650</v>
      </c>
      <c r="J10" s="21">
        <v>44650</v>
      </c>
      <c r="K10" s="21" t="s">
        <v>58</v>
      </c>
      <c r="L10" s="35" t="s">
        <v>18</v>
      </c>
      <c r="M10" s="71"/>
      <c r="N10" s="50">
        <f t="shared" si="0"/>
        <v>0</v>
      </c>
      <c r="O10" s="71"/>
      <c r="P10" s="50">
        <f t="shared" si="1"/>
        <v>0</v>
      </c>
      <c r="Q10" s="71"/>
      <c r="R10" s="57">
        <f t="shared" si="2"/>
        <v>0</v>
      </c>
      <c r="S10" s="64"/>
      <c r="T10" s="22">
        <f t="shared" si="3"/>
        <v>0</v>
      </c>
      <c r="U10" s="20" t="s">
        <v>30</v>
      </c>
      <c r="V10" s="77">
        <f>I9</f>
        <v>40095</v>
      </c>
      <c r="W10" s="77">
        <v>0</v>
      </c>
      <c r="X10" s="77">
        <v>0</v>
      </c>
    </row>
    <row r="11" spans="1:24" s="24" customFormat="1" ht="49.5" customHeight="1" x14ac:dyDescent="0.3">
      <c r="A11" s="17">
        <v>9</v>
      </c>
      <c r="B11" s="18" t="s">
        <v>16</v>
      </c>
      <c r="C11" s="18" t="s">
        <v>105</v>
      </c>
      <c r="D11" s="18" t="s">
        <v>108</v>
      </c>
      <c r="E11" s="18" t="s">
        <v>61</v>
      </c>
      <c r="F11" s="18" t="s">
        <v>62</v>
      </c>
      <c r="G11" s="18" t="s">
        <v>61</v>
      </c>
      <c r="H11" s="34" t="s">
        <v>63</v>
      </c>
      <c r="I11" s="40">
        <v>52800</v>
      </c>
      <c r="J11" s="18">
        <v>52800</v>
      </c>
      <c r="K11" s="18"/>
      <c r="L11" s="34" t="s">
        <v>18</v>
      </c>
      <c r="M11" s="70">
        <v>0</v>
      </c>
      <c r="N11" s="50">
        <f t="shared" si="0"/>
        <v>0</v>
      </c>
      <c r="O11" s="70">
        <v>0</v>
      </c>
      <c r="P11" s="50">
        <f t="shared" si="1"/>
        <v>0</v>
      </c>
      <c r="Q11" s="70">
        <v>0</v>
      </c>
      <c r="R11" s="57">
        <f t="shared" si="2"/>
        <v>0</v>
      </c>
      <c r="S11" s="64">
        <v>0</v>
      </c>
      <c r="T11" s="22">
        <f t="shared" si="3"/>
        <v>0</v>
      </c>
      <c r="U11" s="20" t="s">
        <v>64</v>
      </c>
      <c r="V11" s="77">
        <f>I11</f>
        <v>52800</v>
      </c>
      <c r="W11" s="77">
        <v>0</v>
      </c>
      <c r="X11" s="77">
        <v>0</v>
      </c>
    </row>
    <row r="12" spans="1:24" s="24" customFormat="1" ht="35.1" customHeight="1" x14ac:dyDescent="0.3">
      <c r="A12" s="17">
        <v>10</v>
      </c>
      <c r="B12" s="18" t="s">
        <v>56</v>
      </c>
      <c r="C12" s="18" t="s">
        <v>20</v>
      </c>
      <c r="D12" s="18" t="s">
        <v>109</v>
      </c>
      <c r="E12" s="25">
        <v>40947</v>
      </c>
      <c r="F12" s="18" t="s">
        <v>22</v>
      </c>
      <c r="G12" s="25">
        <v>40947</v>
      </c>
      <c r="H12" s="34" t="s">
        <v>65</v>
      </c>
      <c r="I12" s="40">
        <v>56886.5</v>
      </c>
      <c r="J12" s="18">
        <v>64850.61</v>
      </c>
      <c r="K12" s="18"/>
      <c r="L12" s="34" t="s">
        <v>114</v>
      </c>
      <c r="M12" s="70">
        <v>1</v>
      </c>
      <c r="N12" s="50">
        <f t="shared" si="0"/>
        <v>56886.5</v>
      </c>
      <c r="O12" s="70">
        <v>1</v>
      </c>
      <c r="P12" s="50">
        <f t="shared" si="1"/>
        <v>56886.5</v>
      </c>
      <c r="Q12" s="70">
        <v>0</v>
      </c>
      <c r="R12" s="57">
        <f t="shared" si="2"/>
        <v>0</v>
      </c>
      <c r="S12" s="64">
        <v>0</v>
      </c>
      <c r="T12" s="22">
        <f t="shared" si="3"/>
        <v>0</v>
      </c>
      <c r="U12" s="20" t="s">
        <v>24</v>
      </c>
      <c r="V12" s="77">
        <v>0</v>
      </c>
      <c r="W12" s="77">
        <f>I12</f>
        <v>56886.5</v>
      </c>
      <c r="X12" s="77">
        <v>0</v>
      </c>
    </row>
    <row r="13" spans="1:24" s="24" customFormat="1" ht="42.6" customHeight="1" x14ac:dyDescent="0.3">
      <c r="A13" s="17">
        <v>11</v>
      </c>
      <c r="B13" s="18" t="s">
        <v>66</v>
      </c>
      <c r="C13" s="18" t="s">
        <v>105</v>
      </c>
      <c r="D13" s="18" t="s">
        <v>110</v>
      </c>
      <c r="E13" s="18" t="s">
        <v>67</v>
      </c>
      <c r="F13" s="18" t="s">
        <v>68</v>
      </c>
      <c r="G13" s="18" t="s">
        <v>67</v>
      </c>
      <c r="H13" s="34" t="s">
        <v>69</v>
      </c>
      <c r="I13" s="40">
        <v>58000</v>
      </c>
      <c r="J13" s="18">
        <v>58000</v>
      </c>
      <c r="K13" s="18"/>
      <c r="L13" s="34" t="s">
        <v>70</v>
      </c>
      <c r="M13" s="70">
        <v>1</v>
      </c>
      <c r="N13" s="50">
        <f t="shared" si="0"/>
        <v>58000</v>
      </c>
      <c r="O13" s="70">
        <v>1</v>
      </c>
      <c r="P13" s="50">
        <f t="shared" si="1"/>
        <v>58000</v>
      </c>
      <c r="Q13" s="70">
        <v>0</v>
      </c>
      <c r="R13" s="57">
        <f t="shared" si="2"/>
        <v>0</v>
      </c>
      <c r="S13" s="64">
        <v>0</v>
      </c>
      <c r="T13" s="22">
        <f t="shared" si="3"/>
        <v>0</v>
      </c>
      <c r="U13" s="20" t="s">
        <v>71</v>
      </c>
      <c r="V13" s="77">
        <f>I13</f>
        <v>58000</v>
      </c>
      <c r="W13" s="77">
        <v>0</v>
      </c>
      <c r="X13" s="77">
        <v>0</v>
      </c>
    </row>
    <row r="14" spans="1:24" s="24" customFormat="1" ht="35.1" customHeight="1" x14ac:dyDescent="0.3">
      <c r="A14" s="17">
        <v>12</v>
      </c>
      <c r="B14" s="18" t="s">
        <v>53</v>
      </c>
      <c r="C14" s="18" t="s">
        <v>20</v>
      </c>
      <c r="D14" s="18" t="s">
        <v>72</v>
      </c>
      <c r="E14" s="25">
        <v>41220</v>
      </c>
      <c r="F14" s="18" t="s">
        <v>22</v>
      </c>
      <c r="G14" s="25">
        <f>E14</f>
        <v>41220</v>
      </c>
      <c r="H14" s="34" t="s">
        <v>73</v>
      </c>
      <c r="I14" s="40">
        <v>70400</v>
      </c>
      <c r="J14" s="18">
        <v>80256</v>
      </c>
      <c r="K14" s="18"/>
      <c r="L14" s="34" t="s">
        <v>114</v>
      </c>
      <c r="M14" s="70">
        <v>1</v>
      </c>
      <c r="N14" s="50">
        <f t="shared" si="0"/>
        <v>70400</v>
      </c>
      <c r="O14" s="70">
        <v>1</v>
      </c>
      <c r="P14" s="50">
        <f t="shared" si="1"/>
        <v>70400</v>
      </c>
      <c r="Q14" s="70">
        <v>0</v>
      </c>
      <c r="R14" s="57">
        <f t="shared" si="2"/>
        <v>0</v>
      </c>
      <c r="S14" s="64">
        <v>0</v>
      </c>
      <c r="T14" s="22">
        <f t="shared" si="3"/>
        <v>0</v>
      </c>
      <c r="U14" s="20" t="s">
        <v>24</v>
      </c>
      <c r="V14" s="77">
        <v>0</v>
      </c>
      <c r="W14" s="77">
        <f>I14</f>
        <v>70400</v>
      </c>
      <c r="X14" s="77">
        <v>0</v>
      </c>
    </row>
    <row r="15" spans="1:24" s="26" customFormat="1" ht="41.4" customHeight="1" x14ac:dyDescent="0.3">
      <c r="A15" s="17">
        <v>13</v>
      </c>
      <c r="B15" s="18" t="s">
        <v>74</v>
      </c>
      <c r="C15" s="18" t="s">
        <v>99</v>
      </c>
      <c r="D15" s="18" t="s">
        <v>75</v>
      </c>
      <c r="E15" s="18" t="s">
        <v>21</v>
      </c>
      <c r="F15" s="18" t="s">
        <v>76</v>
      </c>
      <c r="G15" s="18" t="s">
        <v>21</v>
      </c>
      <c r="H15" s="34" t="s">
        <v>77</v>
      </c>
      <c r="I15" s="40">
        <v>70702</v>
      </c>
      <c r="J15" s="18">
        <v>80600.28</v>
      </c>
      <c r="K15" s="18"/>
      <c r="L15" s="34" t="s">
        <v>52</v>
      </c>
      <c r="M15" s="70">
        <v>0.5</v>
      </c>
      <c r="N15" s="50">
        <f t="shared" si="0"/>
        <v>35351</v>
      </c>
      <c r="O15" s="70">
        <v>0.5</v>
      </c>
      <c r="P15" s="50">
        <f t="shared" si="1"/>
        <v>35351</v>
      </c>
      <c r="Q15" s="70">
        <v>0</v>
      </c>
      <c r="R15" s="57">
        <f t="shared" si="2"/>
        <v>0</v>
      </c>
      <c r="S15" s="64">
        <v>0</v>
      </c>
      <c r="T15" s="22">
        <f t="shared" si="3"/>
        <v>0</v>
      </c>
      <c r="U15" s="20" t="s">
        <v>78</v>
      </c>
      <c r="V15" s="77">
        <f>I15</f>
        <v>70702</v>
      </c>
      <c r="W15" s="77">
        <v>0</v>
      </c>
      <c r="X15" s="77">
        <v>0</v>
      </c>
    </row>
    <row r="16" spans="1:24" s="26" customFormat="1" ht="35.1" customHeight="1" x14ac:dyDescent="0.3">
      <c r="A16" s="17">
        <v>14</v>
      </c>
      <c r="B16" s="21" t="s">
        <v>79</v>
      </c>
      <c r="C16" s="18" t="s">
        <v>20</v>
      </c>
      <c r="D16" s="21" t="s">
        <v>80</v>
      </c>
      <c r="E16" s="21" t="s">
        <v>81</v>
      </c>
      <c r="F16" s="21" t="s">
        <v>22</v>
      </c>
      <c r="G16" s="21" t="s">
        <v>81</v>
      </c>
      <c r="H16" s="35" t="s">
        <v>82</v>
      </c>
      <c r="I16" s="41">
        <v>72318.399999999994</v>
      </c>
      <c r="J16" s="21">
        <v>82442.98</v>
      </c>
      <c r="K16" s="21" t="s">
        <v>80</v>
      </c>
      <c r="L16" s="34" t="s">
        <v>114</v>
      </c>
      <c r="M16" s="70">
        <v>1</v>
      </c>
      <c r="N16" s="50">
        <f t="shared" si="0"/>
        <v>72318.399999999994</v>
      </c>
      <c r="O16" s="70">
        <v>1</v>
      </c>
      <c r="P16" s="50">
        <f t="shared" si="1"/>
        <v>72318.399999999994</v>
      </c>
      <c r="Q16" s="70">
        <v>0</v>
      </c>
      <c r="R16" s="57">
        <f t="shared" si="2"/>
        <v>0</v>
      </c>
      <c r="S16" s="64">
        <v>0</v>
      </c>
      <c r="T16" s="22">
        <f t="shared" si="3"/>
        <v>0</v>
      </c>
      <c r="U16" s="20" t="s">
        <v>24</v>
      </c>
      <c r="V16" s="77">
        <v>0</v>
      </c>
      <c r="W16" s="77">
        <f>I16</f>
        <v>72318.399999999994</v>
      </c>
      <c r="X16" s="77">
        <v>0</v>
      </c>
    </row>
    <row r="17" spans="1:24" s="26" customFormat="1" ht="35.1" customHeight="1" x14ac:dyDescent="0.3">
      <c r="A17" s="17">
        <v>15</v>
      </c>
      <c r="B17" s="18" t="s">
        <v>57</v>
      </c>
      <c r="C17" s="18" t="s">
        <v>105</v>
      </c>
      <c r="D17" s="18" t="s">
        <v>83</v>
      </c>
      <c r="E17" s="25">
        <v>41250</v>
      </c>
      <c r="F17" s="18" t="s">
        <v>84</v>
      </c>
      <c r="G17" s="25">
        <v>41250</v>
      </c>
      <c r="H17" s="34" t="s">
        <v>85</v>
      </c>
      <c r="I17" s="40">
        <v>85964.94</v>
      </c>
      <c r="J17" s="18">
        <v>98000.03</v>
      </c>
      <c r="K17" s="18"/>
      <c r="L17" s="34" t="s">
        <v>18</v>
      </c>
      <c r="M17" s="70">
        <v>0.8</v>
      </c>
      <c r="N17" s="50">
        <f t="shared" si="0"/>
        <v>68771.952000000005</v>
      </c>
      <c r="O17" s="70">
        <v>0.2</v>
      </c>
      <c r="P17" s="50">
        <f t="shared" si="1"/>
        <v>17192.988000000001</v>
      </c>
      <c r="Q17" s="70">
        <v>0.2</v>
      </c>
      <c r="R17" s="57">
        <f t="shared" si="2"/>
        <v>17192.988000000001</v>
      </c>
      <c r="S17" s="64">
        <v>0</v>
      </c>
      <c r="T17" s="22">
        <f t="shared" si="3"/>
        <v>0</v>
      </c>
      <c r="U17" s="20" t="s">
        <v>86</v>
      </c>
      <c r="V17" s="77">
        <v>0</v>
      </c>
      <c r="W17" s="77">
        <f>I17</f>
        <v>85964.94</v>
      </c>
      <c r="X17" s="77">
        <v>0</v>
      </c>
    </row>
    <row r="18" spans="1:24" s="26" customFormat="1" ht="35.1" customHeight="1" x14ac:dyDescent="0.3">
      <c r="A18" s="17">
        <v>16</v>
      </c>
      <c r="B18" s="18" t="s">
        <v>25</v>
      </c>
      <c r="C18" s="18" t="s">
        <v>105</v>
      </c>
      <c r="D18" s="18" t="s">
        <v>87</v>
      </c>
      <c r="E18" s="18" t="s">
        <v>67</v>
      </c>
      <c r="F18" s="79" t="s">
        <v>113</v>
      </c>
      <c r="G18" s="18" t="s">
        <v>67</v>
      </c>
      <c r="H18" s="34" t="s">
        <v>88</v>
      </c>
      <c r="I18" s="40">
        <v>105887</v>
      </c>
      <c r="J18" s="18">
        <v>120711.18</v>
      </c>
      <c r="K18" s="18"/>
      <c r="L18" s="34" t="s">
        <v>29</v>
      </c>
      <c r="M18" s="70">
        <v>1</v>
      </c>
      <c r="N18" s="50">
        <f t="shared" si="0"/>
        <v>105887</v>
      </c>
      <c r="O18" s="70">
        <v>0.49</v>
      </c>
      <c r="P18" s="50">
        <f t="shared" si="1"/>
        <v>51884.63</v>
      </c>
      <c r="Q18" s="70">
        <v>0.51</v>
      </c>
      <c r="R18" s="57">
        <f t="shared" si="2"/>
        <v>54002.37</v>
      </c>
      <c r="S18" s="64">
        <v>0</v>
      </c>
      <c r="T18" s="22">
        <f t="shared" si="3"/>
        <v>0</v>
      </c>
      <c r="U18" s="20" t="s">
        <v>71</v>
      </c>
      <c r="V18" s="77">
        <f>I18</f>
        <v>105887</v>
      </c>
      <c r="W18" s="77">
        <v>0</v>
      </c>
      <c r="X18" s="77">
        <v>0</v>
      </c>
    </row>
    <row r="19" spans="1:24" s="26" customFormat="1" ht="42.6" customHeight="1" x14ac:dyDescent="0.3">
      <c r="A19" s="17">
        <v>17</v>
      </c>
      <c r="B19" s="21" t="s">
        <v>57</v>
      </c>
      <c r="C19" s="18" t="s">
        <v>105</v>
      </c>
      <c r="D19" s="21" t="s">
        <v>100</v>
      </c>
      <c r="E19" s="21" t="s">
        <v>90</v>
      </c>
      <c r="F19" s="21" t="s">
        <v>91</v>
      </c>
      <c r="G19" s="21" t="s">
        <v>90</v>
      </c>
      <c r="H19" s="35" t="s">
        <v>92</v>
      </c>
      <c r="I19" s="41">
        <v>111445</v>
      </c>
      <c r="J19" s="21">
        <v>127047.3</v>
      </c>
      <c r="K19" s="21" t="s">
        <v>89</v>
      </c>
      <c r="L19" s="35" t="s">
        <v>18</v>
      </c>
      <c r="M19" s="71">
        <v>0</v>
      </c>
      <c r="N19" s="50">
        <f t="shared" si="0"/>
        <v>0</v>
      </c>
      <c r="O19" s="71">
        <v>0</v>
      </c>
      <c r="P19" s="50">
        <f t="shared" si="1"/>
        <v>0</v>
      </c>
      <c r="Q19" s="71">
        <v>0.71499999999999997</v>
      </c>
      <c r="R19" s="57">
        <f t="shared" si="2"/>
        <v>79683.175000000003</v>
      </c>
      <c r="S19" s="64">
        <v>0</v>
      </c>
      <c r="T19" s="22">
        <f t="shared" si="3"/>
        <v>0</v>
      </c>
      <c r="U19" s="20" t="s">
        <v>93</v>
      </c>
      <c r="V19" s="77">
        <v>0</v>
      </c>
      <c r="W19" s="77">
        <v>0</v>
      </c>
      <c r="X19" s="77">
        <f>I19</f>
        <v>111445</v>
      </c>
    </row>
    <row r="20" spans="1:24" s="26" customFormat="1" ht="43.2" x14ac:dyDescent="0.3">
      <c r="A20" s="17">
        <v>18</v>
      </c>
      <c r="B20" s="18" t="s">
        <v>19</v>
      </c>
      <c r="C20" s="18" t="s">
        <v>20</v>
      </c>
      <c r="D20" s="18" t="s">
        <v>111</v>
      </c>
      <c r="E20" s="18" t="s">
        <v>67</v>
      </c>
      <c r="F20" s="18" t="s">
        <v>22</v>
      </c>
      <c r="G20" s="18" t="s">
        <v>67</v>
      </c>
      <c r="H20" s="34" t="s">
        <v>94</v>
      </c>
      <c r="I20" s="40">
        <v>128007.21</v>
      </c>
      <c r="J20" s="18">
        <v>145928.22</v>
      </c>
      <c r="K20" s="18"/>
      <c r="L20" s="34" t="s">
        <v>23</v>
      </c>
      <c r="M20" s="70">
        <v>1</v>
      </c>
      <c r="N20" s="50">
        <f t="shared" si="0"/>
        <v>128007.21</v>
      </c>
      <c r="O20" s="70">
        <v>1</v>
      </c>
      <c r="P20" s="50">
        <f t="shared" si="1"/>
        <v>128007.21</v>
      </c>
      <c r="Q20" s="70">
        <v>0</v>
      </c>
      <c r="R20" s="57">
        <f t="shared" si="2"/>
        <v>0</v>
      </c>
      <c r="S20" s="64">
        <v>0</v>
      </c>
      <c r="T20" s="22">
        <f t="shared" si="3"/>
        <v>0</v>
      </c>
      <c r="U20" s="20" t="s">
        <v>24</v>
      </c>
      <c r="V20" s="77">
        <v>0</v>
      </c>
      <c r="W20" s="77">
        <f>I20</f>
        <v>128007.21</v>
      </c>
      <c r="X20" s="77">
        <v>0</v>
      </c>
    </row>
    <row r="21" spans="1:24" s="26" customFormat="1" ht="43.8" thickBot="1" x14ac:dyDescent="0.35">
      <c r="A21" s="27">
        <v>19</v>
      </c>
      <c r="B21" s="28" t="s">
        <v>25</v>
      </c>
      <c r="C21" s="18" t="s">
        <v>105</v>
      </c>
      <c r="D21" s="28" t="s">
        <v>112</v>
      </c>
      <c r="E21" s="28" t="s">
        <v>95</v>
      </c>
      <c r="F21" s="28" t="s">
        <v>96</v>
      </c>
      <c r="G21" s="28" t="s">
        <v>95</v>
      </c>
      <c r="H21" s="36" t="s">
        <v>97</v>
      </c>
      <c r="I21" s="42">
        <v>195000</v>
      </c>
      <c r="J21" s="28">
        <v>195000</v>
      </c>
      <c r="K21" s="28"/>
      <c r="L21" s="36" t="s">
        <v>29</v>
      </c>
      <c r="M21" s="73">
        <v>1</v>
      </c>
      <c r="N21" s="51">
        <f t="shared" si="0"/>
        <v>195000</v>
      </c>
      <c r="O21" s="73">
        <v>1</v>
      </c>
      <c r="P21" s="51">
        <f t="shared" si="1"/>
        <v>195000</v>
      </c>
      <c r="Q21" s="73">
        <v>0.5</v>
      </c>
      <c r="R21" s="58">
        <f t="shared" si="2"/>
        <v>97500</v>
      </c>
      <c r="S21" s="65">
        <v>0</v>
      </c>
      <c r="T21" s="29">
        <f t="shared" si="3"/>
        <v>0</v>
      </c>
      <c r="U21" s="30" t="s">
        <v>30</v>
      </c>
      <c r="V21" s="78">
        <f>I21</f>
        <v>195000</v>
      </c>
      <c r="W21" s="78">
        <v>0</v>
      </c>
      <c r="X21" s="78">
        <v>0</v>
      </c>
    </row>
    <row r="22" spans="1:24" s="26" customFormat="1" ht="29.4" customHeight="1" thickBot="1" x14ac:dyDescent="0.35">
      <c r="A22" s="31" t="s">
        <v>101</v>
      </c>
      <c r="B22" s="31"/>
      <c r="C22" s="31"/>
      <c r="D22" s="31"/>
      <c r="E22" s="31"/>
      <c r="F22" s="31"/>
      <c r="G22" s="31"/>
      <c r="H22" s="31"/>
      <c r="I22" s="43">
        <f>SUM(I3:I21)</f>
        <v>1281554.56</v>
      </c>
      <c r="J22" s="32">
        <f t="shared" ref="J22:X22" si="4">SUM(J3:J21)</f>
        <v>1407310.2</v>
      </c>
      <c r="K22" s="32">
        <f t="shared" si="4"/>
        <v>0</v>
      </c>
      <c r="L22" s="47">
        <f t="shared" si="4"/>
        <v>0</v>
      </c>
      <c r="M22" s="74">
        <f>N22/I22</f>
        <v>0.69940025963467367</v>
      </c>
      <c r="N22" s="52">
        <f t="shared" si="4"/>
        <v>896319.59199999995</v>
      </c>
      <c r="O22" s="74">
        <f>P22/I22</f>
        <v>0.6170148994670972</v>
      </c>
      <c r="P22" s="52">
        <f t="shared" si="4"/>
        <v>790738.25800000003</v>
      </c>
      <c r="Q22" s="74">
        <f>R22/I22</f>
        <v>0.19381034624074062</v>
      </c>
      <c r="R22" s="59">
        <f t="shared" si="4"/>
        <v>248378.533</v>
      </c>
      <c r="S22" s="66">
        <f>T22/I22</f>
        <v>0</v>
      </c>
      <c r="T22" s="33">
        <f t="shared" si="4"/>
        <v>0</v>
      </c>
      <c r="U22" s="33">
        <f t="shared" si="4"/>
        <v>0</v>
      </c>
      <c r="V22" s="52">
        <f t="shared" si="4"/>
        <v>552484</v>
      </c>
      <c r="W22" s="52">
        <f t="shared" si="4"/>
        <v>519274.58</v>
      </c>
      <c r="X22" s="52">
        <f t="shared" si="4"/>
        <v>205240.97999999998</v>
      </c>
    </row>
    <row r="23" spans="1:24" s="4" customFormat="1" ht="21.6" customHeight="1" thickBot="1" x14ac:dyDescent="0.35">
      <c r="A23" s="9"/>
      <c r="B23" s="10"/>
      <c r="C23" s="10"/>
      <c r="D23" s="10"/>
      <c r="E23" s="10"/>
      <c r="F23" s="10"/>
      <c r="G23" s="10"/>
      <c r="H23" s="37"/>
      <c r="I23" s="44"/>
      <c r="J23" s="10"/>
      <c r="K23" s="10"/>
      <c r="L23" s="37"/>
      <c r="M23" s="75"/>
      <c r="N23" s="53"/>
      <c r="O23" s="75"/>
      <c r="P23" s="53"/>
      <c r="Q23" s="75"/>
      <c r="R23" s="60"/>
      <c r="S23" s="67"/>
      <c r="T23" s="8"/>
      <c r="U23" s="2"/>
      <c r="V23" s="7">
        <f>V22/I22</f>
        <v>0.43110454852581537</v>
      </c>
      <c r="W23" s="7">
        <f>W22/I22</f>
        <v>0.40519116096001406</v>
      </c>
      <c r="X23" s="7">
        <f>X22/I22</f>
        <v>0.16015001343368476</v>
      </c>
    </row>
    <row r="24" spans="1:24" s="3" customFormat="1" ht="35.1" customHeight="1" x14ac:dyDescent="0.3">
      <c r="A24" s="9"/>
      <c r="B24" s="10"/>
      <c r="C24" s="10"/>
      <c r="D24" s="10"/>
      <c r="E24" s="10"/>
      <c r="F24" s="10"/>
      <c r="G24" s="10"/>
      <c r="H24" s="37"/>
      <c r="I24" s="44"/>
      <c r="J24" s="10"/>
      <c r="K24" s="10"/>
      <c r="L24" s="37"/>
      <c r="M24" s="75"/>
      <c r="N24" s="53"/>
      <c r="O24" s="75"/>
      <c r="P24" s="53"/>
      <c r="Q24" s="75"/>
      <c r="R24" s="60"/>
      <c r="S24" s="67"/>
      <c r="T24" s="8"/>
      <c r="U24" s="2"/>
      <c r="V24" s="2"/>
      <c r="W24" s="2"/>
      <c r="X24" s="2"/>
    </row>
    <row r="25" spans="1:24" s="2" customFormat="1" ht="35.1" customHeight="1" x14ac:dyDescent="0.3">
      <c r="A25" s="9"/>
      <c r="B25" s="10"/>
      <c r="C25" s="10"/>
      <c r="D25" s="10"/>
      <c r="E25" s="10"/>
      <c r="F25" s="10"/>
      <c r="G25" s="10"/>
      <c r="H25" s="37"/>
      <c r="I25" s="44"/>
      <c r="J25" s="10"/>
      <c r="K25" s="10"/>
      <c r="L25" s="37"/>
      <c r="M25" s="75"/>
      <c r="N25" s="53"/>
      <c r="O25" s="75"/>
      <c r="P25" s="53"/>
      <c r="Q25" s="75"/>
      <c r="R25" s="60"/>
      <c r="S25" s="67"/>
    </row>
  </sheetData>
  <mergeCells count="2">
    <mergeCell ref="A22:H22"/>
    <mergeCell ref="A1:T1"/>
  </mergeCells>
  <pageMargins left="0.34" right="0.34" top="0.59" bottom="0.35" header="0.31496062992125984" footer="0.31496062992125984"/>
  <pageSetup paperSize="9"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A1</vt:lpstr>
      <vt:lpstr>'Annexure A1'!Print_Area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2012-11-12T07:26:43Z</cp:lastPrinted>
  <dcterms:created xsi:type="dcterms:W3CDTF">2012-11-05T12:30:38Z</dcterms:created>
  <dcterms:modified xsi:type="dcterms:W3CDTF">2012-11-12T07:26:54Z</dcterms:modified>
</cp:coreProperties>
</file>